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okoshi Level\Desktop\毎日処理\ﾊﾟﾙｽﾄｯｸHome page作成資料\Home page作成資料\ラジアン計算資料\"/>
    </mc:Choice>
  </mc:AlternateContent>
  <bookViews>
    <workbookView xWindow="120" yWindow="90" windowWidth="9435" windowHeight="5475"/>
  </bookViews>
  <sheets>
    <sheet name="ﾗｼﾞｱﾝ表" sheetId="1" r:id="rId1"/>
  </sheets>
  <definedNames>
    <definedName name="\0">ﾗｼﾞｱﾝ表!$D$34:$D$35</definedName>
    <definedName name="\E">ﾗｼﾞｱﾝ表!$D$39:$D$39</definedName>
    <definedName name="\F">ﾗｼﾞｱﾝ表!$D$37:$D$37</definedName>
    <definedName name="\Q">ﾗｼﾞｱﾝ表!$D$32:$E$32</definedName>
    <definedName name="IAREA">ﾗｼﾞｱﾝ表!$F$6:$H$22</definedName>
  </definedNames>
  <calcPr calcId="152511" iterate="1" iterateCount="1" iterateDelta="0"/>
</workbook>
</file>

<file path=xl/calcChain.xml><?xml version="1.0" encoding="utf-8"?>
<calcChain xmlns="http://schemas.openxmlformats.org/spreadsheetml/2006/main">
  <c r="C7" i="1" l="1"/>
  <c r="D7" i="1"/>
  <c r="E7" i="1"/>
  <c r="I16" i="1"/>
  <c r="I22" i="1"/>
  <c r="H9" i="1" s="1"/>
  <c r="H7" i="1" l="1"/>
  <c r="I7" i="1" s="1"/>
  <c r="F13" i="1"/>
  <c r="D9" i="1"/>
  <c r="D10" i="1" s="1"/>
  <c r="E12" i="1"/>
  <c r="G21" i="1"/>
  <c r="H26" i="1"/>
  <c r="J7" i="1" l="1"/>
  <c r="F15" i="1"/>
  <c r="F14" i="1"/>
  <c r="F16" i="1"/>
  <c r="D12" i="1"/>
  <c r="C10" i="1"/>
  <c r="C12" i="1"/>
</calcChain>
</file>

<file path=xl/sharedStrings.xml><?xml version="1.0" encoding="utf-8"?>
<sst xmlns="http://schemas.openxmlformats.org/spreadsheetml/2006/main" count="46" uniqueCount="33">
  <si>
    <t>度数</t>
  </si>
  <si>
    <t>分数</t>
  </si>
  <si>
    <t>秒数</t>
  </si>
  <si>
    <t>＜入力  　度</t>
  </si>
  <si>
    <t>分</t>
  </si>
  <si>
    <t>合計秒数</t>
  </si>
  <si>
    <t>変動秒数</t>
  </si>
  <si>
    <t>＜入力</t>
  </si>
  <si>
    <t>＜Ｒ出力↑</t>
  </si>
  <si>
    <t>変動数</t>
  </si>
  <si>
    <t>度数表示</t>
  </si>
  <si>
    <t>m/mｺｳﾊﾞｲ</t>
  </si>
  <si>
    <t>ﾗｼﾞｱﾝ係数式</t>
  </si>
  <si>
    <t>(m/m)</t>
  </si>
  <si>
    <t>目盛り幅</t>
  </si>
  <si>
    <t>Ｒ＝</t>
  </si>
  <si>
    <t>×目盛り幅</t>
  </si>
  <si>
    <t>mm</t>
  </si>
  <si>
    <t>１目秒数</t>
  </si>
  <si>
    <t>Ｒ・</t>
  </si>
  <si>
    <t>∥</t>
  </si>
  <si>
    <t>2πγ×</t>
  </si>
  <si>
    <t>目盛巾角度</t>
  </si>
  <si>
    <t>×</t>
  </si>
  <si>
    <t xml:space="preserve">    1</t>
  </si>
  <si>
    <t>＝</t>
  </si>
  <si>
    <t>目盛り間隔</t>
  </si>
  <si>
    <t>360</t>
  </si>
  <si>
    <t>10</t>
  </si>
  <si>
    <t>ラ  ジ  ア  ン  係  数   計 算 表</t>
    <phoneticPr fontId="1"/>
  </si>
  <si>
    <t xml:space="preserve">  10mｻｷﾆｵｲﾃ</t>
    <phoneticPr fontId="1"/>
  </si>
  <si>
    <t xml:space="preserve">  100mｻｷﾆｵｲﾃ</t>
    <phoneticPr fontId="1"/>
  </si>
  <si>
    <t xml:space="preserve">  ｴﾗﾚﾙ ｽｲﾍｲｾｲﾄﾞ 1mｻｷﾆｵｲﾃ 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</si>
</sst>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"/>
    <numFmt numFmtId="177" formatCode="0.00000000"/>
  </numFmts>
  <fonts count="6" x14ac:knownFonts="1">
    <font>
      <sz val="14"/>
      <name val="ＭＳ 明朝"/>
    </font>
    <font>
      <sz val="7"/>
      <name val="ＭＳ Ｐゴシック"/>
      <family val="3"/>
      <charset val="128"/>
    </font>
    <font>
      <sz val="20"/>
      <color indexed="8"/>
      <name val="HGS創英角ｺﾞｼｯｸUB"/>
      <family val="3"/>
      <charset val="128"/>
    </font>
    <font>
      <b/>
      <sz val="20"/>
      <color indexed="8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sz val="20"/>
      <color rgb="FFFF000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ashed">
        <color indexed="8"/>
      </left>
      <right/>
      <top/>
      <bottom style="dashed">
        <color indexed="8"/>
      </bottom>
      <diagonal/>
    </border>
    <border>
      <left/>
      <right/>
      <top/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hair">
        <color indexed="8"/>
      </left>
      <right/>
      <top style="medium">
        <color theme="1"/>
      </top>
      <bottom/>
      <diagonal/>
    </border>
    <border>
      <left style="hair">
        <color indexed="8"/>
      </left>
      <right style="medium">
        <color theme="1"/>
      </right>
      <top style="medium">
        <color theme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hair">
        <color indexed="8"/>
      </left>
      <right/>
      <top style="medium">
        <color rgb="FFFF0000"/>
      </top>
      <bottom style="medium">
        <color rgb="FFFF0000"/>
      </bottom>
      <diagonal/>
    </border>
    <border>
      <left style="hair">
        <color indexed="8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slantDashDot">
        <color rgb="FF0070C0"/>
      </left>
      <right/>
      <top style="slantDashDot">
        <color rgb="FF0070C0"/>
      </top>
      <bottom/>
      <diagonal/>
    </border>
    <border>
      <left/>
      <right/>
      <top style="slantDashDot">
        <color rgb="FF0070C0"/>
      </top>
      <bottom/>
      <diagonal/>
    </border>
    <border>
      <left/>
      <right style="slantDashDot">
        <color rgb="FF0070C0"/>
      </right>
      <top style="slantDashDot">
        <color rgb="FF0070C0"/>
      </top>
      <bottom/>
      <diagonal/>
    </border>
    <border>
      <left style="slantDashDot">
        <color rgb="FF0070C0"/>
      </left>
      <right/>
      <top/>
      <bottom/>
      <diagonal/>
    </border>
    <border>
      <left/>
      <right style="slantDashDot">
        <color rgb="FF0070C0"/>
      </right>
      <top/>
      <bottom/>
      <diagonal/>
    </border>
    <border>
      <left style="slantDashDot">
        <color rgb="FF0070C0"/>
      </left>
      <right/>
      <top/>
      <bottom style="slantDashDot">
        <color rgb="FF0070C0"/>
      </bottom>
      <diagonal/>
    </border>
    <border>
      <left/>
      <right/>
      <top/>
      <bottom style="slantDashDot">
        <color rgb="FF0070C0"/>
      </bottom>
      <diagonal/>
    </border>
    <border>
      <left/>
      <right style="slantDashDot">
        <color rgb="FF0070C0"/>
      </right>
      <top/>
      <bottom style="slantDashDot">
        <color rgb="FF0070C0"/>
      </bottom>
      <diagonal/>
    </border>
  </borders>
  <cellStyleXfs count="1">
    <xf numFmtId="0" fontId="0" fillId="2" borderId="0"/>
  </cellStyleXfs>
  <cellXfs count="46">
    <xf numFmtId="0" fontId="0" fillId="2" borderId="0" xfId="0" applyNumberFormat="1"/>
    <xf numFmtId="0" fontId="2" fillId="2" borderId="0" xfId="0" applyNumberFormat="1" applyFont="1" applyFill="1"/>
    <xf numFmtId="0" fontId="4" fillId="2" borderId="0" xfId="0" applyNumberFormat="1" applyFont="1"/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/>
    <xf numFmtId="0" fontId="2" fillId="2" borderId="4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77" fontId="2" fillId="2" borderId="4" xfId="0" applyNumberFormat="1" applyFont="1" applyFill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0" xfId="0" applyNumberFormat="1" applyFont="1" applyFill="1" applyBorder="1"/>
    <xf numFmtId="0" fontId="2" fillId="3" borderId="20" xfId="0" applyNumberFormat="1" applyFont="1" applyFill="1" applyBorder="1" applyProtection="1">
      <protection locked="0"/>
    </xf>
    <xf numFmtId="0" fontId="2" fillId="3" borderId="21" xfId="0" applyNumberFormat="1" applyFont="1" applyFill="1" applyBorder="1" applyProtection="1">
      <protection locked="0"/>
    </xf>
    <xf numFmtId="0" fontId="2" fillId="3" borderId="22" xfId="0" applyNumberFormat="1" applyFont="1" applyFill="1" applyBorder="1" applyProtection="1">
      <protection locked="0"/>
    </xf>
    <xf numFmtId="3" fontId="2" fillId="3" borderId="19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3" fillId="4" borderId="16" xfId="0" applyNumberFormat="1" applyFont="1" applyFill="1" applyBorder="1" applyAlignment="1">
      <alignment horizontal="center"/>
    </xf>
    <xf numFmtId="0" fontId="3" fillId="4" borderId="17" xfId="0" applyNumberFormat="1" applyFont="1" applyFill="1" applyBorder="1" applyAlignment="1">
      <alignment horizontal="center"/>
    </xf>
    <xf numFmtId="0" fontId="3" fillId="4" borderId="18" xfId="0" applyNumberFormat="1" applyFont="1" applyFill="1" applyBorder="1" applyAlignment="1">
      <alignment horizontal="center"/>
    </xf>
    <xf numFmtId="0" fontId="2" fillId="4" borderId="15" xfId="0" applyNumberFormat="1" applyFont="1" applyFill="1" applyBorder="1"/>
    <xf numFmtId="0" fontId="2" fillId="4" borderId="2" xfId="0" applyNumberFormat="1" applyFont="1" applyFill="1" applyBorder="1"/>
    <xf numFmtId="3" fontId="2" fillId="4" borderId="13" xfId="0" applyNumberFormat="1" applyFont="1" applyFill="1" applyBorder="1"/>
    <xf numFmtId="0" fontId="3" fillId="4" borderId="5" xfId="0" applyNumberFormat="1" applyFont="1" applyFill="1" applyBorder="1"/>
    <xf numFmtId="0" fontId="3" fillId="4" borderId="6" xfId="0" applyNumberFormat="1" applyFont="1" applyFill="1" applyBorder="1"/>
    <xf numFmtId="0" fontId="3" fillId="4" borderId="7" xfId="0" applyNumberFormat="1" applyFont="1" applyFill="1" applyBorder="1"/>
    <xf numFmtId="0" fontId="3" fillId="4" borderId="1" xfId="0" applyNumberFormat="1" applyFont="1" applyFill="1" applyBorder="1" applyAlignment="1">
      <alignment horizontal="center"/>
    </xf>
    <xf numFmtId="0" fontId="3" fillId="4" borderId="9" xfId="0" applyNumberFormat="1" applyFont="1" applyFill="1" applyBorder="1" applyAlignment="1">
      <alignment horizontal="center"/>
    </xf>
    <xf numFmtId="0" fontId="3" fillId="4" borderId="10" xfId="0" applyNumberFormat="1" applyFont="1" applyFill="1" applyBorder="1" applyAlignment="1">
      <alignment horizontal="center"/>
    </xf>
    <xf numFmtId="3" fontId="3" fillId="4" borderId="14" xfId="0" applyNumberFormat="1" applyFont="1" applyFill="1" applyBorder="1"/>
    <xf numFmtId="0" fontId="3" fillId="4" borderId="2" xfId="0" applyNumberFormat="1" applyFont="1" applyFill="1" applyBorder="1"/>
    <xf numFmtId="0" fontId="5" fillId="2" borderId="0" xfId="0" applyNumberFormat="1" applyFont="1" applyFill="1" applyBorder="1"/>
    <xf numFmtId="0" fontId="3" fillId="4" borderId="0" xfId="0" applyNumberFormat="1" applyFont="1" applyFill="1" applyBorder="1"/>
    <xf numFmtId="0" fontId="2" fillId="4" borderId="0" xfId="0" applyNumberFormat="1" applyFont="1" applyFill="1" applyBorder="1"/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176" fontId="2" fillId="2" borderId="0" xfId="0" applyNumberFormat="1" applyFont="1" applyFill="1" applyBorder="1"/>
    <xf numFmtId="0" fontId="4" fillId="2" borderId="23" xfId="0" applyNumberFormat="1" applyFont="1" applyBorder="1"/>
    <xf numFmtId="0" fontId="4" fillId="2" borderId="24" xfId="0" applyNumberFormat="1" applyFont="1" applyBorder="1"/>
    <xf numFmtId="0" fontId="0" fillId="2" borderId="24" xfId="0" applyNumberFormat="1" applyBorder="1"/>
    <xf numFmtId="0" fontId="2" fillId="2" borderId="24" xfId="0" applyNumberFormat="1" applyFont="1" applyFill="1" applyBorder="1"/>
    <xf numFmtId="0" fontId="2" fillId="2" borderId="25" xfId="0" applyNumberFormat="1" applyFont="1" applyFill="1" applyBorder="1"/>
    <xf numFmtId="0" fontId="0" fillId="2" borderId="26" xfId="0" applyNumberFormat="1" applyBorder="1"/>
    <xf numFmtId="0" fontId="2" fillId="2" borderId="27" xfId="0" applyNumberFormat="1" applyFont="1" applyFill="1" applyBorder="1"/>
    <xf numFmtId="0" fontId="0" fillId="2" borderId="28" xfId="0" applyNumberFormat="1" applyBorder="1"/>
    <xf numFmtId="0" fontId="2" fillId="2" borderId="29" xfId="0" applyNumberFormat="1" applyFont="1" applyFill="1" applyBorder="1"/>
    <xf numFmtId="0" fontId="2" fillId="2" borderId="30" xfId="0" applyNumberFormat="1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Z28"/>
  <sheetViews>
    <sheetView showGridLines="0" showRowColHeaders="0" tabSelected="1" showOutlineSymbols="0" zoomScaleNormal="100" workbookViewId="0">
      <selection activeCell="F5" sqref="F5"/>
    </sheetView>
  </sheetViews>
  <sheetFormatPr defaultColWidth="10.69921875" defaultRowHeight="24" x14ac:dyDescent="0.25"/>
  <cols>
    <col min="1" max="1" width="5.69921875" style="2" customWidth="1"/>
    <col min="3" max="3" width="10.69921875" style="1"/>
    <col min="4" max="4" width="10.69921875" style="1" customWidth="1"/>
    <col min="5" max="5" width="20.69921875" style="1" customWidth="1"/>
    <col min="6" max="6" width="18.69921875" style="1" customWidth="1"/>
    <col min="7" max="7" width="11.69921875" style="1" customWidth="1"/>
    <col min="8" max="8" width="10.69921875" style="1"/>
    <col min="9" max="9" width="12.69921875" style="1" customWidth="1"/>
    <col min="10" max="258" width="10.69921875" style="1"/>
    <col min="259" max="16384" width="10.69921875" style="2"/>
  </cols>
  <sheetData>
    <row r="1" spans="2:260" ht="24.75" thickBot="1" x14ac:dyDescent="0.3"/>
    <row r="2" spans="2:260" x14ac:dyDescent="0.25">
      <c r="B2" s="36"/>
      <c r="C2" s="37"/>
      <c r="D2" s="38"/>
      <c r="E2" s="39"/>
      <c r="F2" s="39"/>
      <c r="G2" s="39"/>
      <c r="H2" s="39"/>
      <c r="I2" s="39"/>
      <c r="J2" s="39"/>
      <c r="K2" s="40"/>
      <c r="IY2" s="1"/>
      <c r="IZ2" s="1"/>
    </row>
    <row r="3" spans="2:260" x14ac:dyDescent="0.25">
      <c r="B3" s="41"/>
      <c r="C3" s="10"/>
      <c r="D3" s="31" t="s">
        <v>29</v>
      </c>
      <c r="E3" s="31"/>
      <c r="F3" s="32"/>
      <c r="G3" s="10"/>
      <c r="H3" s="10"/>
      <c r="I3" s="10"/>
      <c r="J3" s="10"/>
      <c r="K3" s="42"/>
    </row>
    <row r="4" spans="2:260" ht="24.75" thickBot="1" x14ac:dyDescent="0.3">
      <c r="B4" s="41"/>
      <c r="C4" s="10"/>
      <c r="D4" s="10"/>
      <c r="E4" s="10"/>
      <c r="F4" s="10"/>
      <c r="G4" s="10"/>
      <c r="H4" s="10"/>
      <c r="I4" s="10"/>
      <c r="J4" s="10"/>
      <c r="K4" s="42"/>
    </row>
    <row r="5" spans="2:260" ht="24.75" thickBot="1" x14ac:dyDescent="0.3">
      <c r="B5" s="41"/>
      <c r="C5" s="33" t="s">
        <v>0</v>
      </c>
      <c r="D5" s="33" t="s">
        <v>1</v>
      </c>
      <c r="E5" s="33" t="s">
        <v>2</v>
      </c>
      <c r="F5" s="16" t="s">
        <v>0</v>
      </c>
      <c r="G5" s="17" t="s">
        <v>1</v>
      </c>
      <c r="H5" s="18" t="s">
        <v>2</v>
      </c>
      <c r="I5" s="10"/>
      <c r="J5" s="10"/>
      <c r="K5" s="42"/>
    </row>
    <row r="6" spans="2:260" ht="24.75" thickBot="1" x14ac:dyDescent="0.3">
      <c r="B6" s="41"/>
      <c r="C6" s="10">
        <v>60</v>
      </c>
      <c r="D6" s="10">
        <v>60</v>
      </c>
      <c r="E6" s="10">
        <v>60</v>
      </c>
      <c r="F6" s="11"/>
      <c r="G6" s="12"/>
      <c r="H6" s="13"/>
      <c r="I6" s="30" t="s">
        <v>3</v>
      </c>
      <c r="J6" s="34" t="s">
        <v>4</v>
      </c>
      <c r="K6" s="42"/>
    </row>
    <row r="7" spans="2:260" ht="25.5" thickTop="1" thickBot="1" x14ac:dyDescent="0.3">
      <c r="B7" s="41"/>
      <c r="C7" s="10">
        <f>C6*D6*F6</f>
        <v>0</v>
      </c>
      <c r="D7" s="10">
        <f>D6*G6</f>
        <v>0</v>
      </c>
      <c r="E7" s="10">
        <f>H6</f>
        <v>0</v>
      </c>
      <c r="F7" s="10"/>
      <c r="G7" s="9" t="s">
        <v>5</v>
      </c>
      <c r="H7" s="19">
        <f>C7+D7+E7</f>
        <v>0</v>
      </c>
      <c r="I7" s="20">
        <f>H7/3600</f>
        <v>0</v>
      </c>
      <c r="J7" s="20">
        <f>H7/60</f>
        <v>0</v>
      </c>
      <c r="K7" s="42"/>
    </row>
    <row r="8" spans="2:260" ht="25.5" thickTop="1" thickBot="1" x14ac:dyDescent="0.3">
      <c r="B8" s="41"/>
      <c r="C8" s="10"/>
      <c r="D8" s="10"/>
      <c r="E8" s="10"/>
      <c r="F8" s="10"/>
      <c r="G8" s="3" t="s">
        <v>6</v>
      </c>
      <c r="H8" s="14">
        <v>100</v>
      </c>
      <c r="I8" s="30" t="s">
        <v>7</v>
      </c>
      <c r="J8" s="10"/>
      <c r="K8" s="42"/>
    </row>
    <row r="9" spans="2:260" ht="24.75" thickBot="1" x14ac:dyDescent="0.3">
      <c r="B9" s="41"/>
      <c r="C9" s="10"/>
      <c r="D9" s="10">
        <f>H8-MOD(H8,60)</f>
        <v>60</v>
      </c>
      <c r="E9" s="10"/>
      <c r="F9" s="10"/>
      <c r="G9" s="10"/>
      <c r="H9" s="21">
        <f>I22</f>
        <v>275.02</v>
      </c>
      <c r="I9" s="10" t="s">
        <v>8</v>
      </c>
      <c r="J9" s="10"/>
      <c r="K9" s="42"/>
    </row>
    <row r="10" spans="2:260" ht="24.75" thickTop="1" x14ac:dyDescent="0.25">
      <c r="B10" s="41"/>
      <c r="C10" s="10">
        <f>MOD(D10,60)</f>
        <v>1</v>
      </c>
      <c r="D10" s="10">
        <f>D9/60</f>
        <v>1</v>
      </c>
      <c r="E10" s="10"/>
      <c r="F10" s="10"/>
      <c r="G10" s="10"/>
      <c r="H10" s="10"/>
      <c r="I10" s="10"/>
      <c r="J10" s="10"/>
      <c r="K10" s="42"/>
    </row>
    <row r="11" spans="2:260" ht="24.75" thickBot="1" x14ac:dyDescent="0.3">
      <c r="B11" s="41"/>
      <c r="C11" s="10"/>
      <c r="D11" s="33" t="s">
        <v>9</v>
      </c>
      <c r="E11" s="10"/>
      <c r="F11" s="4"/>
      <c r="G11" s="10"/>
      <c r="H11" s="10"/>
      <c r="I11" s="10"/>
      <c r="J11" s="10"/>
      <c r="K11" s="42"/>
      <c r="L11" s="10"/>
    </row>
    <row r="12" spans="2:260" ht="25.5" thickTop="1" thickBot="1" x14ac:dyDescent="0.3">
      <c r="B12" s="41"/>
      <c r="C12" s="22">
        <f>(D10-MOD(D10,60))/60</f>
        <v>0</v>
      </c>
      <c r="D12" s="23">
        <f>MOD(D10,60)</f>
        <v>1</v>
      </c>
      <c r="E12" s="24">
        <f>MOD($H$8,60)</f>
        <v>40</v>
      </c>
      <c r="F12" s="5" t="s">
        <v>10</v>
      </c>
      <c r="G12" s="6"/>
      <c r="H12" s="10"/>
      <c r="I12" s="10"/>
      <c r="J12" s="10"/>
      <c r="K12" s="42"/>
    </row>
    <row r="13" spans="2:260" ht="25.5" thickTop="1" thickBot="1" x14ac:dyDescent="0.3">
      <c r="B13" s="41"/>
      <c r="C13" s="25" t="s">
        <v>0</v>
      </c>
      <c r="D13" s="26" t="s">
        <v>1</v>
      </c>
      <c r="E13" s="27" t="s">
        <v>2</v>
      </c>
      <c r="F13" s="7">
        <f>H8/3600</f>
        <v>2.7777777777777776E-2</v>
      </c>
      <c r="G13" s="6"/>
      <c r="H13" s="10"/>
      <c r="I13" s="10"/>
      <c r="J13" s="10"/>
      <c r="K13" s="42"/>
    </row>
    <row r="14" spans="2:260" ht="24.75" thickTop="1" x14ac:dyDescent="0.25">
      <c r="B14" s="41"/>
      <c r="C14" s="10" t="s">
        <v>32</v>
      </c>
      <c r="D14" s="10"/>
      <c r="E14" s="10"/>
      <c r="F14" s="35">
        <f>1/G21*H20*1000</f>
        <v>0.48481322570479729</v>
      </c>
      <c r="G14" s="10" t="s">
        <v>11</v>
      </c>
      <c r="H14" s="10"/>
      <c r="I14" s="10"/>
      <c r="J14" s="10"/>
      <c r="K14" s="42"/>
    </row>
    <row r="15" spans="2:260" x14ac:dyDescent="0.25">
      <c r="B15" s="41"/>
      <c r="C15" s="10"/>
      <c r="D15" s="10"/>
      <c r="E15" s="10" t="s">
        <v>30</v>
      </c>
      <c r="F15" s="35">
        <f>1/G21*H20*10000</f>
        <v>4.8481322570479728</v>
      </c>
      <c r="G15" s="10" t="s">
        <v>11</v>
      </c>
      <c r="H15" s="33" t="s">
        <v>13</v>
      </c>
      <c r="I15" s="10"/>
      <c r="J15" s="10"/>
      <c r="K15" s="42"/>
    </row>
    <row r="16" spans="2:260" x14ac:dyDescent="0.25">
      <c r="B16" s="41"/>
      <c r="C16" s="10"/>
      <c r="D16" s="10"/>
      <c r="E16" s="10" t="s">
        <v>31</v>
      </c>
      <c r="F16" s="35">
        <f>1/G21*H20*100000</f>
        <v>48.481322570479733</v>
      </c>
      <c r="G16" s="10" t="s">
        <v>11</v>
      </c>
      <c r="H16" s="33" t="s">
        <v>14</v>
      </c>
      <c r="I16" s="10">
        <f>206.265*H20</f>
        <v>412.53</v>
      </c>
      <c r="J16" s="10"/>
      <c r="K16" s="42"/>
    </row>
    <row r="17" spans="2:11" x14ac:dyDescent="0.25">
      <c r="B17" s="41"/>
      <c r="C17" s="10"/>
      <c r="D17" s="10"/>
      <c r="E17" s="10"/>
      <c r="F17" s="35"/>
      <c r="G17" s="10"/>
      <c r="H17" s="33"/>
      <c r="I17" s="10"/>
      <c r="J17" s="10"/>
      <c r="K17" s="42"/>
    </row>
    <row r="18" spans="2:11" x14ac:dyDescent="0.25">
      <c r="B18" s="41"/>
      <c r="C18" s="10"/>
      <c r="D18" s="10"/>
      <c r="E18" s="10"/>
      <c r="F18" s="35"/>
      <c r="G18" s="10"/>
      <c r="H18" s="33"/>
      <c r="I18" s="10"/>
      <c r="J18" s="10"/>
      <c r="K18" s="42"/>
    </row>
    <row r="19" spans="2:11" ht="24.75" thickBot="1" x14ac:dyDescent="0.3">
      <c r="B19" s="41"/>
      <c r="C19" s="10" t="s">
        <v>12</v>
      </c>
      <c r="D19" s="10"/>
      <c r="E19" s="10"/>
      <c r="F19" s="35"/>
      <c r="G19" s="10"/>
      <c r="H19" s="33"/>
      <c r="I19" s="10"/>
      <c r="J19" s="10"/>
      <c r="K19" s="42"/>
    </row>
    <row r="20" spans="2:11" ht="24.75" thickBot="1" x14ac:dyDescent="0.3">
      <c r="B20" s="41"/>
      <c r="C20" s="10"/>
      <c r="D20" s="10"/>
      <c r="E20" s="10"/>
      <c r="F20" s="10"/>
      <c r="G20" s="33" t="s">
        <v>15</v>
      </c>
      <c r="H20" s="15">
        <v>2</v>
      </c>
      <c r="I20" s="30" t="s">
        <v>7</v>
      </c>
      <c r="J20" s="10"/>
      <c r="K20" s="42"/>
    </row>
    <row r="21" spans="2:11" ht="25.5" thickTop="1" thickBot="1" x14ac:dyDescent="0.3">
      <c r="B21" s="41"/>
      <c r="C21" s="10" t="s">
        <v>15</v>
      </c>
      <c r="D21" s="8">
        <v>206.26499999999999</v>
      </c>
      <c r="E21" s="8" t="s">
        <v>16</v>
      </c>
      <c r="F21" s="10"/>
      <c r="G21" s="28">
        <f>I16/H8*1000</f>
        <v>4125.2999999999993</v>
      </c>
      <c r="H21" s="10" t="s">
        <v>17</v>
      </c>
      <c r="I21" s="33" t="s">
        <v>18</v>
      </c>
      <c r="J21" s="10"/>
      <c r="K21" s="42"/>
    </row>
    <row r="22" spans="2:11" ht="25.5" thickTop="1" thickBot="1" x14ac:dyDescent="0.3">
      <c r="B22" s="41"/>
      <c r="C22" s="10"/>
      <c r="D22" s="10"/>
      <c r="E22" s="10" t="s">
        <v>2</v>
      </c>
      <c r="F22" s="34" t="s">
        <v>19</v>
      </c>
      <c r="G22" s="15">
        <v>1500</v>
      </c>
      <c r="H22" s="30" t="s">
        <v>7</v>
      </c>
      <c r="I22" s="29">
        <f>(206.265*H20)/G22*1000</f>
        <v>275.02</v>
      </c>
      <c r="J22" s="10"/>
      <c r="K22" s="42"/>
    </row>
    <row r="23" spans="2:11" x14ac:dyDescent="0.25">
      <c r="B23" s="41"/>
      <c r="C23" s="10"/>
      <c r="D23" s="10"/>
      <c r="E23" s="10"/>
      <c r="F23" s="10"/>
      <c r="G23" s="33" t="s">
        <v>20</v>
      </c>
      <c r="H23" s="10"/>
      <c r="I23" s="10"/>
      <c r="J23" s="10"/>
      <c r="K23" s="42"/>
    </row>
    <row r="24" spans="2:11" x14ac:dyDescent="0.25">
      <c r="B24" s="41"/>
      <c r="C24" s="10"/>
      <c r="D24" s="10"/>
      <c r="E24" s="10"/>
      <c r="F24" s="10"/>
      <c r="G24" s="33" t="s">
        <v>20</v>
      </c>
      <c r="H24" s="10"/>
      <c r="I24" s="10"/>
      <c r="J24" s="10"/>
      <c r="K24" s="42"/>
    </row>
    <row r="25" spans="2:11" ht="24.75" thickBot="1" x14ac:dyDescent="0.3">
      <c r="B25" s="41"/>
      <c r="C25" s="10" t="s">
        <v>21</v>
      </c>
      <c r="D25" s="8" t="s">
        <v>22</v>
      </c>
      <c r="E25" s="33" t="s">
        <v>23</v>
      </c>
      <c r="F25" s="8" t="s">
        <v>24</v>
      </c>
      <c r="G25" s="33" t="s">
        <v>25</v>
      </c>
      <c r="H25" s="10" t="s">
        <v>26</v>
      </c>
      <c r="I25" s="10"/>
      <c r="J25" s="10"/>
      <c r="K25" s="42"/>
    </row>
    <row r="26" spans="2:11" ht="25.5" thickTop="1" thickBot="1" x14ac:dyDescent="0.3">
      <c r="B26" s="41"/>
      <c r="C26" s="10"/>
      <c r="D26" s="33" t="s">
        <v>27</v>
      </c>
      <c r="E26" s="10"/>
      <c r="F26" s="33" t="s">
        <v>28</v>
      </c>
      <c r="G26" s="10"/>
      <c r="H26" s="20">
        <f>2*3.14*G22*(H8/1296000)*0.1</f>
        <v>7.2685185185185186E-2</v>
      </c>
      <c r="I26" s="10"/>
      <c r="J26" s="10"/>
      <c r="K26" s="42"/>
    </row>
    <row r="27" spans="2:11" ht="24.75" thickTop="1" x14ac:dyDescent="0.25">
      <c r="B27" s="41"/>
      <c r="C27" s="10"/>
      <c r="D27" s="10"/>
      <c r="E27" s="10"/>
      <c r="F27" s="10"/>
      <c r="G27" s="10"/>
      <c r="H27" s="10"/>
      <c r="I27" s="10"/>
      <c r="J27" s="10"/>
      <c r="K27" s="42"/>
    </row>
    <row r="28" spans="2:11" ht="24.75" thickBot="1" x14ac:dyDescent="0.3">
      <c r="B28" s="43"/>
      <c r="C28" s="44"/>
      <c r="D28" s="44"/>
      <c r="E28" s="44"/>
      <c r="F28" s="44"/>
      <c r="G28" s="44"/>
      <c r="H28" s="44"/>
      <c r="I28" s="44"/>
      <c r="J28" s="44"/>
      <c r="K28" s="45"/>
    </row>
  </sheetData>
  <sheetProtection sheet="1" objects="1" scenarios="1"/>
  <phoneticPr fontId="1"/>
  <printOptions gridLines="1"/>
  <pageMargins left="0.51181102362204722" right="0.51181102362204722" top="1.1023622047244095" bottom="1.1023622047244095" header="0.51200000000000001" footer="0.5120000000000000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ﾗｼﾞｱﾝ表</vt:lpstr>
      <vt:lpstr>\0</vt:lpstr>
      <vt:lpstr>\E</vt:lpstr>
      <vt:lpstr>\F</vt:lpstr>
      <vt:lpstr>\Q</vt:lpstr>
      <vt:lpstr>IAREA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Morokoshi Level</cp:lastModifiedBy>
  <dcterms:created xsi:type="dcterms:W3CDTF">2008-09-02T04:00:56Z</dcterms:created>
  <dcterms:modified xsi:type="dcterms:W3CDTF">2016-03-07T01:50:51Z</dcterms:modified>
</cp:coreProperties>
</file>